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256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O11" i="1" l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D10" i="1"/>
  <c r="O9" i="1"/>
  <c r="O10" i="1" s="1"/>
  <c r="O12" i="1" s="1"/>
  <c r="N9" i="1"/>
  <c r="N10" i="1" s="1"/>
  <c r="N12" i="1" s="1"/>
  <c r="M9" i="1"/>
  <c r="M10" i="1" s="1"/>
  <c r="M12" i="1" s="1"/>
  <c r="L9" i="1"/>
  <c r="L10" i="1" s="1"/>
  <c r="L12" i="1" s="1"/>
  <c r="K9" i="1"/>
  <c r="K10" i="1" s="1"/>
  <c r="K12" i="1" s="1"/>
  <c r="J9" i="1"/>
  <c r="J10" i="1" s="1"/>
  <c r="J12" i="1" s="1"/>
  <c r="I9" i="1"/>
  <c r="I10" i="1" s="1"/>
  <c r="I12" i="1" s="1"/>
  <c r="H9" i="1"/>
  <c r="H10" i="1" s="1"/>
  <c r="G9" i="1"/>
  <c r="G10" i="1" s="1"/>
  <c r="G12" i="1" s="1"/>
  <c r="F9" i="1"/>
  <c r="F10" i="1" s="1"/>
  <c r="F12" i="1" s="1"/>
  <c r="E9" i="1"/>
  <c r="E10" i="1" s="1"/>
  <c r="E12" i="1" s="1"/>
  <c r="D9" i="1"/>
  <c r="C9" i="1"/>
  <c r="C10" i="1" s="1"/>
  <c r="C12" i="1" s="1"/>
  <c r="B9" i="1"/>
  <c r="B10" i="1" s="1"/>
  <c r="B12" i="1" s="1"/>
  <c r="D12" i="1" l="1"/>
  <c r="H12" i="1"/>
  <c r="C15" i="1"/>
</calcChain>
</file>

<file path=xl/sharedStrings.xml><?xml version="1.0" encoding="utf-8"?>
<sst xmlns="http://schemas.openxmlformats.org/spreadsheetml/2006/main" count="28" uniqueCount="27">
  <si>
    <t>меню</t>
  </si>
  <si>
    <t xml:space="preserve">хлеб ржанной </t>
  </si>
  <si>
    <t xml:space="preserve">куры </t>
  </si>
  <si>
    <t>соль</t>
  </si>
  <si>
    <t>масло растительное</t>
  </si>
  <si>
    <t>лук</t>
  </si>
  <si>
    <t>томат паста</t>
  </si>
  <si>
    <t>мука</t>
  </si>
  <si>
    <t xml:space="preserve">морковь </t>
  </si>
  <si>
    <t>сок натуральный</t>
  </si>
  <si>
    <t xml:space="preserve">хлеб пшеничный </t>
  </si>
  <si>
    <t xml:space="preserve">картофель </t>
  </si>
  <si>
    <t>молоко</t>
  </si>
  <si>
    <t>масло сливочное</t>
  </si>
  <si>
    <t>свекла</t>
  </si>
  <si>
    <t>курица, тушенная в соусе</t>
  </si>
  <si>
    <t>пюре картофельное</t>
  </si>
  <si>
    <t>сок фруктовый</t>
  </si>
  <si>
    <t>хлеб пшеничный</t>
  </si>
  <si>
    <t xml:space="preserve">салат из свеклы  </t>
  </si>
  <si>
    <t>итого на 1 человек</t>
  </si>
  <si>
    <t>итого к выдаче на общее число</t>
  </si>
  <si>
    <t>цена</t>
  </si>
  <si>
    <t>сумма</t>
  </si>
  <si>
    <t>кол-во уч-ся</t>
  </si>
  <si>
    <t>ИТОГО:</t>
  </si>
  <si>
    <t>МБОУ "Урцакинская ООШ"                                     06.09.2023г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</si>
</sst>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0" fontId="3" fillId="0" borderId="2" xfId="0" applyFont="1" applyBorder="1"/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3" fillId="2" borderId="2" xfId="0" applyFont="1" applyFill="1" applyBorder="1"/>
    <xf numFmtId="165" fontId="0" fillId="2" borderId="2" xfId="0" applyNumberFormat="1" applyFill="1" applyBorder="1"/>
    <xf numFmtId="0" fontId="0" fillId="2" borderId="2" xfId="0" applyFill="1" applyBorder="1" applyAlignment="1">
      <alignment horizontal="center" wrapText="1"/>
    </xf>
    <xf numFmtId="2" fontId="0" fillId="2" borderId="2" xfId="0" applyNumberFormat="1" applyFill="1" applyBorder="1"/>
    <xf numFmtId="2" fontId="3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nyu_na_2023_s_fevralya_po_may_kubachi_1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enyu_na_2023_s_fevralya_po_may_kubachi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меню 1"/>
      <sheetName val="меню2"/>
      <sheetName val="меню3"/>
      <sheetName val="меню 4"/>
      <sheetName val="меню5"/>
      <sheetName val="меню 6"/>
      <sheetName val="меню 7 "/>
      <sheetName val="меню8  "/>
      <sheetName val="меню 9"/>
      <sheetName val="меню 10"/>
      <sheetName val="меню 11 "/>
      <sheetName val="меню 12"/>
      <sheetName val="меню 13"/>
      <sheetName val="меню 14"/>
      <sheetName val="меню 15"/>
      <sheetName val="меню 16"/>
      <sheetName val="меню 17"/>
      <sheetName val="меню 18"/>
      <sheetName val="меню 19"/>
      <sheetName val="меню 20"/>
    </sheetNames>
    <sheetDataSet>
      <sheetData sheetId="0">
        <row r="1">
          <cell r="A1" t="str">
            <v xml:space="preserve">хлеб пшеничный </v>
          </cell>
          <cell r="B1">
            <v>60.72</v>
          </cell>
        </row>
        <row r="2">
          <cell r="A2" t="str">
            <v xml:space="preserve">хлеб ржанной </v>
          </cell>
          <cell r="B2">
            <v>67.34</v>
          </cell>
        </row>
        <row r="3">
          <cell r="A3" t="str">
            <v>мука</v>
          </cell>
          <cell r="B3">
            <v>54.17</v>
          </cell>
        </row>
        <row r="4">
          <cell r="A4" t="str">
            <v xml:space="preserve">куры </v>
          </cell>
          <cell r="B4">
            <v>186.56</v>
          </cell>
        </row>
        <row r="5">
          <cell r="A5" t="str">
            <v>мясо</v>
          </cell>
          <cell r="B5">
            <v>433.33</v>
          </cell>
        </row>
        <row r="6">
          <cell r="A6" t="str">
            <v>рыба</v>
          </cell>
          <cell r="B6">
            <v>202.2</v>
          </cell>
        </row>
        <row r="7">
          <cell r="A7" t="str">
            <v>яйцо</v>
          </cell>
          <cell r="B7">
            <v>8.4</v>
          </cell>
        </row>
        <row r="8">
          <cell r="A8" t="str">
            <v xml:space="preserve">капуста </v>
          </cell>
          <cell r="B8">
            <v>27.19</v>
          </cell>
        </row>
        <row r="9">
          <cell r="A9" t="str">
            <v xml:space="preserve">картофель </v>
          </cell>
          <cell r="B9">
            <v>36.78</v>
          </cell>
        </row>
        <row r="10">
          <cell r="A10" t="str">
            <v>лук</v>
          </cell>
          <cell r="B10">
            <v>29.95</v>
          </cell>
        </row>
        <row r="11">
          <cell r="A11" t="str">
            <v xml:space="preserve">морковь </v>
          </cell>
          <cell r="B11">
            <v>40.85</v>
          </cell>
        </row>
        <row r="12">
          <cell r="A12" t="str">
            <v>свекла</v>
          </cell>
          <cell r="B12">
            <v>42.75</v>
          </cell>
        </row>
        <row r="13">
          <cell r="A13" t="str">
            <v>помидоры</v>
          </cell>
          <cell r="B13">
            <v>145.25</v>
          </cell>
        </row>
        <row r="14">
          <cell r="A14" t="str">
            <v xml:space="preserve">огурцы грунтовые </v>
          </cell>
          <cell r="B14">
            <v>149</v>
          </cell>
        </row>
        <row r="15">
          <cell r="A15" t="str">
            <v>молоко</v>
          </cell>
          <cell r="B15">
            <v>99.1</v>
          </cell>
        </row>
        <row r="16">
          <cell r="A16" t="str">
            <v>масло сливочное</v>
          </cell>
          <cell r="B16">
            <v>842.99</v>
          </cell>
        </row>
        <row r="17">
          <cell r="A17" t="str">
            <v>сметана</v>
          </cell>
          <cell r="B17">
            <v>311.05</v>
          </cell>
        </row>
        <row r="18">
          <cell r="A18" t="str">
            <v>сыр</v>
          </cell>
          <cell r="B18">
            <v>610</v>
          </cell>
        </row>
        <row r="19">
          <cell r="A19" t="str">
            <v>томат паста</v>
          </cell>
          <cell r="B19">
            <v>258.85000000000002</v>
          </cell>
        </row>
        <row r="20">
          <cell r="A20" t="str">
            <v>масло растительное</v>
          </cell>
          <cell r="B20">
            <v>139.4</v>
          </cell>
        </row>
        <row r="21">
          <cell r="A21" t="str">
            <v>печенье</v>
          </cell>
          <cell r="B21">
            <v>224.72</v>
          </cell>
        </row>
        <row r="22">
          <cell r="A22" t="str">
            <v>чай</v>
          </cell>
          <cell r="B22">
            <v>1212.07</v>
          </cell>
        </row>
        <row r="23">
          <cell r="A23" t="str">
            <v>зеленый горошек</v>
          </cell>
          <cell r="B23">
            <v>150</v>
          </cell>
        </row>
        <row r="24">
          <cell r="A24" t="str">
            <v>сок натуральный</v>
          </cell>
          <cell r="B24">
            <v>98.91</v>
          </cell>
        </row>
        <row r="25">
          <cell r="A25" t="str">
            <v>чеснок</v>
          </cell>
          <cell r="B25">
            <v>217.16</v>
          </cell>
        </row>
        <row r="26">
          <cell r="A26" t="str">
            <v xml:space="preserve">огурцы соленные </v>
          </cell>
          <cell r="B26">
            <v>200.19</v>
          </cell>
        </row>
        <row r="27">
          <cell r="A27" t="str">
            <v>какао</v>
          </cell>
          <cell r="B27">
            <v>877.96</v>
          </cell>
        </row>
        <row r="28">
          <cell r="A28" t="str">
            <v>кисель</v>
          </cell>
          <cell r="B28">
            <v>250</v>
          </cell>
        </row>
        <row r="29">
          <cell r="A29" t="str">
            <v>сухофрукты</v>
          </cell>
          <cell r="B29">
            <v>427.02</v>
          </cell>
        </row>
        <row r="30">
          <cell r="A30" t="str">
            <v xml:space="preserve">фасаль </v>
          </cell>
          <cell r="B30">
            <v>96.76</v>
          </cell>
        </row>
        <row r="31">
          <cell r="A31" t="str">
            <v>сахар песок</v>
          </cell>
          <cell r="B31">
            <v>65.48</v>
          </cell>
        </row>
        <row r="32">
          <cell r="A32" t="str">
            <v>соль</v>
          </cell>
          <cell r="B32">
            <v>14.68</v>
          </cell>
        </row>
        <row r="33">
          <cell r="A33" t="str">
            <v>макароны</v>
          </cell>
          <cell r="B33">
            <v>116.91</v>
          </cell>
        </row>
        <row r="34">
          <cell r="A34" t="str">
            <v>рис</v>
          </cell>
          <cell r="B34">
            <v>98.38</v>
          </cell>
        </row>
        <row r="35">
          <cell r="A35" t="str">
            <v>крупа гречневая</v>
          </cell>
          <cell r="B35">
            <v>111.18</v>
          </cell>
        </row>
        <row r="36">
          <cell r="A36" t="str">
            <v>крупа овсянная</v>
          </cell>
          <cell r="B36">
            <v>66.260000000000005</v>
          </cell>
        </row>
        <row r="37">
          <cell r="A37" t="str">
            <v>крупа пшеничная</v>
          </cell>
          <cell r="B37">
            <v>72.31</v>
          </cell>
        </row>
        <row r="38">
          <cell r="A38" t="str">
            <v>горох</v>
          </cell>
          <cell r="B38">
            <v>96.79</v>
          </cell>
        </row>
        <row r="39">
          <cell r="A39" t="str">
            <v xml:space="preserve">крупа перловая </v>
          </cell>
          <cell r="B39">
            <v>66.260000000000005</v>
          </cell>
        </row>
        <row r="40">
          <cell r="A40" t="str">
            <v xml:space="preserve">крупа манная </v>
          </cell>
          <cell r="B40">
            <v>64.03</v>
          </cell>
        </row>
        <row r="41">
          <cell r="A41" t="str">
            <v>сосиски</v>
          </cell>
          <cell r="B41">
            <v>397.4</v>
          </cell>
        </row>
        <row r="42">
          <cell r="A42" t="str">
            <v>творог</v>
          </cell>
          <cell r="B42">
            <v>353.38</v>
          </cell>
        </row>
        <row r="43">
          <cell r="A43" t="str">
            <v>йогурт</v>
          </cell>
          <cell r="B43">
            <v>284.93</v>
          </cell>
        </row>
        <row r="44">
          <cell r="A44" t="str">
            <v>пряники</v>
          </cell>
          <cell r="B44">
            <v>153.11000000000001</v>
          </cell>
        </row>
        <row r="45">
          <cell r="A45" t="str">
            <v>яблоки</v>
          </cell>
          <cell r="B45">
            <v>77.62</v>
          </cell>
        </row>
        <row r="46">
          <cell r="A46" t="str">
            <v>бананы</v>
          </cell>
          <cell r="B46">
            <v>113.62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S6" sqref="S6"/>
    </sheetView>
  </sheetViews>
  <sheetFormatPr defaultRowHeight="14.4" x14ac:dyDescent="0.3"/>
  <cols>
    <col min="1" max="1" width="20.44140625" customWidth="1"/>
  </cols>
  <sheetData>
    <row r="1" spans="1:15" ht="18" x14ac:dyDescent="0.3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</row>
    <row r="3" spans="1:15" ht="28.95" customHeight="1" x14ac:dyDescent="0.3">
      <c r="A3" s="2" t="s">
        <v>15</v>
      </c>
      <c r="B3" s="3"/>
      <c r="C3" s="3">
        <v>0.129</v>
      </c>
      <c r="D3" s="3">
        <v>2.4000000000000001E-4</v>
      </c>
      <c r="E3" s="4">
        <v>5.0000000000000001E-3</v>
      </c>
      <c r="F3" s="5">
        <v>1.7100000000000001E-2</v>
      </c>
      <c r="G3" s="3">
        <v>1.4999999999999999E-2</v>
      </c>
      <c r="H3" s="3">
        <v>5.0000000000000001E-3</v>
      </c>
      <c r="I3" s="3">
        <v>0.02</v>
      </c>
      <c r="J3" s="5"/>
      <c r="K3" s="3"/>
      <c r="L3" s="3"/>
      <c r="M3" s="3"/>
      <c r="N3" s="3"/>
      <c r="O3" s="3"/>
    </row>
    <row r="4" spans="1:15" ht="18.600000000000001" customHeight="1" x14ac:dyDescent="0.3">
      <c r="A4" s="2" t="s">
        <v>16</v>
      </c>
      <c r="B4" s="3"/>
      <c r="C4" s="3"/>
      <c r="D4" s="3">
        <v>2E-3</v>
      </c>
      <c r="E4" s="3"/>
      <c r="F4" s="5"/>
      <c r="G4" s="3"/>
      <c r="H4" s="3"/>
      <c r="I4" s="3"/>
      <c r="J4" s="5"/>
      <c r="K4" s="3"/>
      <c r="L4" s="3">
        <v>0.161</v>
      </c>
      <c r="M4" s="3">
        <v>1.4999999999999999E-2</v>
      </c>
      <c r="N4" s="3">
        <v>5.0000000000000001E-3</v>
      </c>
      <c r="O4" s="3"/>
    </row>
    <row r="5" spans="1:15" x14ac:dyDescent="0.3">
      <c r="A5" s="3" t="s">
        <v>17</v>
      </c>
      <c r="B5" s="3"/>
      <c r="C5" s="3"/>
      <c r="D5" s="3"/>
      <c r="E5" s="3"/>
      <c r="F5" s="5"/>
      <c r="G5" s="3"/>
      <c r="H5" s="3"/>
      <c r="I5" s="3"/>
      <c r="J5" s="5">
        <v>0.2</v>
      </c>
      <c r="K5" s="3"/>
      <c r="L5" s="3"/>
      <c r="M5" s="3"/>
      <c r="N5" s="3"/>
      <c r="O5" s="3"/>
    </row>
    <row r="6" spans="1:15" x14ac:dyDescent="0.3">
      <c r="A6" s="3" t="s">
        <v>18</v>
      </c>
      <c r="B6" s="3"/>
      <c r="C6" s="3"/>
      <c r="D6" s="3"/>
      <c r="E6" s="3"/>
      <c r="F6" s="5"/>
      <c r="G6" s="3"/>
      <c r="H6" s="3"/>
      <c r="I6" s="3"/>
      <c r="J6" s="5"/>
      <c r="K6" s="3">
        <v>0.05</v>
      </c>
      <c r="L6" s="3"/>
      <c r="M6" s="3"/>
      <c r="N6" s="3"/>
      <c r="O6" s="3"/>
    </row>
    <row r="7" spans="1:15" x14ac:dyDescent="0.3">
      <c r="A7" s="3" t="s">
        <v>1</v>
      </c>
      <c r="B7" s="3">
        <v>0.03</v>
      </c>
      <c r="C7" s="3"/>
      <c r="D7" s="3"/>
      <c r="E7" s="3"/>
      <c r="F7" s="5"/>
      <c r="G7" s="3"/>
      <c r="H7" s="3"/>
      <c r="I7" s="3"/>
      <c r="J7" s="5"/>
      <c r="K7" s="3"/>
      <c r="L7" s="3"/>
      <c r="M7" s="3"/>
      <c r="N7" s="3"/>
      <c r="O7" s="3"/>
    </row>
    <row r="8" spans="1:15" x14ac:dyDescent="0.3">
      <c r="A8" s="3" t="s">
        <v>19</v>
      </c>
      <c r="B8" s="3"/>
      <c r="C8" s="3"/>
      <c r="D8" s="3"/>
      <c r="E8" s="3">
        <v>5.0000000000000001E-3</v>
      </c>
      <c r="F8" s="5"/>
      <c r="G8" s="3"/>
      <c r="H8" s="3"/>
      <c r="I8" s="3"/>
      <c r="J8" s="5"/>
      <c r="K8" s="3"/>
      <c r="L8" s="3"/>
      <c r="M8" s="3"/>
      <c r="N8" s="3"/>
      <c r="O8" s="3">
        <v>0.1</v>
      </c>
    </row>
    <row r="9" spans="1:15" ht="16.95" customHeight="1" x14ac:dyDescent="0.3">
      <c r="A9" s="6" t="s">
        <v>20</v>
      </c>
      <c r="B9" s="7">
        <f>SUM(B$3:B$8)</f>
        <v>0.03</v>
      </c>
      <c r="C9" s="7">
        <f t="shared" ref="C9:O9" si="0">SUM(C$3:C$8)</f>
        <v>0.129</v>
      </c>
      <c r="D9" s="7">
        <f t="shared" si="0"/>
        <v>2.2400000000000002E-3</v>
      </c>
      <c r="E9" s="7">
        <f t="shared" si="0"/>
        <v>0.01</v>
      </c>
      <c r="F9" s="8">
        <f>F3</f>
        <v>1.7100000000000001E-2</v>
      </c>
      <c r="G9" s="7">
        <f t="shared" si="0"/>
        <v>1.4999999999999999E-2</v>
      </c>
      <c r="H9" s="7">
        <f t="shared" si="0"/>
        <v>5.0000000000000001E-3</v>
      </c>
      <c r="I9" s="7">
        <f t="shared" si="0"/>
        <v>0.02</v>
      </c>
      <c r="J9" s="8">
        <f t="shared" si="0"/>
        <v>0.2</v>
      </c>
      <c r="K9" s="9">
        <f t="shared" si="0"/>
        <v>0.05</v>
      </c>
      <c r="L9" s="7">
        <f t="shared" si="0"/>
        <v>0.161</v>
      </c>
      <c r="M9" s="7">
        <f t="shared" si="0"/>
        <v>1.4999999999999999E-2</v>
      </c>
      <c r="N9" s="7">
        <f t="shared" si="0"/>
        <v>5.0000000000000001E-3</v>
      </c>
      <c r="O9" s="7">
        <f t="shared" si="0"/>
        <v>0.1</v>
      </c>
    </row>
    <row r="10" spans="1:15" ht="25.2" customHeight="1" x14ac:dyDescent="0.3">
      <c r="A10" s="10" t="s">
        <v>21</v>
      </c>
      <c r="B10" s="7">
        <f>$B$14*B9</f>
        <v>0.03</v>
      </c>
      <c r="C10" s="7">
        <f t="shared" ref="C10:O10" si="1">$B$14*C9</f>
        <v>0.129</v>
      </c>
      <c r="D10" s="7">
        <f t="shared" si="1"/>
        <v>2.2400000000000002E-3</v>
      </c>
      <c r="E10" s="7">
        <f t="shared" si="1"/>
        <v>0.01</v>
      </c>
      <c r="F10" s="8">
        <f t="shared" si="1"/>
        <v>1.7100000000000001E-2</v>
      </c>
      <c r="G10" s="7">
        <f t="shared" si="1"/>
        <v>1.4999999999999999E-2</v>
      </c>
      <c r="H10" s="7">
        <f t="shared" si="1"/>
        <v>5.0000000000000001E-3</v>
      </c>
      <c r="I10" s="7">
        <f t="shared" si="1"/>
        <v>0.02</v>
      </c>
      <c r="J10" s="8">
        <f t="shared" si="1"/>
        <v>0.2</v>
      </c>
      <c r="K10" s="7">
        <f t="shared" si="1"/>
        <v>0.05</v>
      </c>
      <c r="L10" s="7">
        <f t="shared" si="1"/>
        <v>0.161</v>
      </c>
      <c r="M10" s="7">
        <f t="shared" si="1"/>
        <v>1.4999999999999999E-2</v>
      </c>
      <c r="N10" s="7">
        <f t="shared" si="1"/>
        <v>5.0000000000000001E-3</v>
      </c>
      <c r="O10" s="7">
        <f t="shared" si="1"/>
        <v>0.1</v>
      </c>
    </row>
    <row r="11" spans="1:15" x14ac:dyDescent="0.3">
      <c r="A11" s="7" t="s">
        <v>22</v>
      </c>
      <c r="B11" s="7">
        <f>VLOOKUP(B$2,[1]Лист2!$A$1:$B$50,2,0)</f>
        <v>67.34</v>
      </c>
      <c r="C11" s="7">
        <f>VLOOKUP(C$2,[1]Лист2!$A$1:$B$50,2,0)</f>
        <v>186.56</v>
      </c>
      <c r="D11" s="7">
        <f>VLOOKUP(D$2,[1]Лист2!$A$1:$B$50,2,0)</f>
        <v>14.68</v>
      </c>
      <c r="E11" s="7">
        <f>VLOOKUP(E$2,[1]Лист2!$A$1:$B$50,2,0)</f>
        <v>139.4</v>
      </c>
      <c r="F11" s="7">
        <f>VLOOKUP(F$2,[1]Лист2!$A$1:$B$50,2,0)</f>
        <v>29.95</v>
      </c>
      <c r="G11" s="7">
        <f>VLOOKUP(G$2,[1]Лист2!$A$1:$B$50,2,0)</f>
        <v>258.85000000000002</v>
      </c>
      <c r="H11" s="7">
        <f>VLOOKUP(H$2,[1]Лист2!$A$1:$B$50,2,0)</f>
        <v>54.17</v>
      </c>
      <c r="I11" s="7">
        <f>VLOOKUP(I$2,[1]Лист2!$A$1:$B$50,2,0)</f>
        <v>40.85</v>
      </c>
      <c r="J11" s="7">
        <f>VLOOKUP(J$2,[1]Лист2!$A$1:$B$50,2,0)</f>
        <v>98.91</v>
      </c>
      <c r="K11" s="7">
        <f>VLOOKUP(K$2,[1]Лист2!$A$1:$B$50,2,0)</f>
        <v>60.72</v>
      </c>
      <c r="L11" s="7">
        <f>VLOOKUP(L$2,[1]Лист2!$A$1:$B$50,2,0)</f>
        <v>36.78</v>
      </c>
      <c r="M11" s="7">
        <f>VLOOKUP(M$2,[1]Лист2!$A$1:$B$50,2,0)</f>
        <v>99.1</v>
      </c>
      <c r="N11" s="7">
        <f>VLOOKUP(N$2,[1]Лист2!$A$1:$B$50,2,0)</f>
        <v>842.99</v>
      </c>
      <c r="O11" s="7">
        <f>VLOOKUP(O$2,[1]Лист2!$A$1:$B$50,2,0)</f>
        <v>42.75</v>
      </c>
    </row>
    <row r="12" spans="1:15" x14ac:dyDescent="0.3">
      <c r="A12" s="7" t="s">
        <v>23</v>
      </c>
      <c r="B12" s="11">
        <f>B10*B11</f>
        <v>2.0202</v>
      </c>
      <c r="C12" s="11">
        <f t="shared" ref="C12:O12" si="2">C10*C11</f>
        <v>24.066240000000001</v>
      </c>
      <c r="D12" s="11">
        <f t="shared" si="2"/>
        <v>3.2883200000000001E-2</v>
      </c>
      <c r="E12" s="11">
        <f t="shared" si="2"/>
        <v>1.3940000000000001</v>
      </c>
      <c r="F12" s="12">
        <f t="shared" si="2"/>
        <v>0.51214499999999996</v>
      </c>
      <c r="G12" s="11">
        <f t="shared" si="2"/>
        <v>3.8827500000000001</v>
      </c>
      <c r="H12" s="11">
        <f t="shared" si="2"/>
        <v>0.27085000000000004</v>
      </c>
      <c r="I12" s="11">
        <f t="shared" si="2"/>
        <v>0.81700000000000006</v>
      </c>
      <c r="J12" s="12">
        <f t="shared" si="2"/>
        <v>19.782</v>
      </c>
      <c r="K12" s="11">
        <f t="shared" si="2"/>
        <v>3.036</v>
      </c>
      <c r="L12" s="11">
        <f t="shared" si="2"/>
        <v>5.9215800000000005</v>
      </c>
      <c r="M12" s="11">
        <f t="shared" si="2"/>
        <v>1.4864999999999999</v>
      </c>
      <c r="N12" s="11">
        <f t="shared" si="2"/>
        <v>4.21495</v>
      </c>
      <c r="O12" s="11">
        <f t="shared" si="2"/>
        <v>4.2750000000000004</v>
      </c>
    </row>
    <row r="13" spans="1:15" x14ac:dyDescent="0.3">
      <c r="A13" s="3"/>
      <c r="B13" s="3"/>
      <c r="C13" s="3"/>
      <c r="D13" s="3"/>
      <c r="E13" s="3"/>
      <c r="F13" s="5"/>
      <c r="G13" s="3"/>
      <c r="H13" s="3"/>
      <c r="I13" s="3"/>
      <c r="J13" s="5"/>
      <c r="K13" s="3"/>
      <c r="L13" s="3"/>
      <c r="M13" s="3"/>
      <c r="N13" s="3"/>
      <c r="O13" s="3"/>
    </row>
    <row r="14" spans="1:15" x14ac:dyDescent="0.3">
      <c r="A14" s="1" t="s">
        <v>24</v>
      </c>
      <c r="B14" s="3">
        <v>1</v>
      </c>
      <c r="C14" s="3"/>
      <c r="D14" s="3"/>
      <c r="E14" s="3"/>
      <c r="F14" s="5"/>
      <c r="G14" s="3"/>
      <c r="H14" s="3"/>
      <c r="I14" s="3"/>
      <c r="J14" s="5"/>
      <c r="K14" s="3"/>
      <c r="L14" s="3"/>
      <c r="M14" s="3"/>
      <c r="N14" s="3"/>
      <c r="O14" s="3"/>
    </row>
    <row r="15" spans="1:15" x14ac:dyDescent="0.3">
      <c r="A15" s="15" t="s">
        <v>25</v>
      </c>
      <c r="B15" s="16"/>
      <c r="C15" s="15" t="str">
        <f>SUM(B12:O12)&amp;" руб."</f>
        <v>71,7120982 руб.</v>
      </c>
      <c r="D15" s="16"/>
      <c r="E15" s="3"/>
      <c r="F15" s="5"/>
      <c r="G15" s="3"/>
      <c r="H15" s="3"/>
      <c r="I15" s="3"/>
      <c r="J15" s="3"/>
      <c r="K15" s="3"/>
      <c r="L15" s="3"/>
      <c r="M15" s="3"/>
      <c r="N15" s="13"/>
      <c r="O15" s="13"/>
    </row>
  </sheetData>
  <mergeCells count="3">
    <mergeCell ref="A1:M1"/>
    <mergeCell ref="A15:B15"/>
    <mergeCell ref="C15:D1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[2]Лист2!#REF!</xm:f>
          </x14:formula1>
          <xm:sqref>B2:O2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2023-12-14T17:01:55Z</dcterms:modified>
</cp:coreProperties>
</file>